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TS Group\Downloads\"/>
    </mc:Choice>
  </mc:AlternateContent>
  <bookViews>
    <workbookView xWindow="0" yWindow="0" windowWidth="27750" windowHeight="9945"/>
  </bookViews>
  <sheets>
    <sheet name="Sheet1" sheetId="1" r:id="rId1"/>
  </sheets>
  <definedNames>
    <definedName name="_xlnm.Print_Area" localSheetId="0">Sheet1!$A$1:$F$122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E40" i="1" l="1"/>
  <c r="E41" i="1"/>
  <c r="E42" i="1"/>
  <c r="E43" i="1"/>
  <c r="E44" i="1"/>
  <c r="E45" i="1"/>
  <c r="E46" i="1"/>
  <c r="E30" i="1"/>
  <c r="E31" i="1"/>
  <c r="E32" i="1"/>
  <c r="E33" i="1"/>
  <c r="E34" i="1"/>
  <c r="E35" i="1"/>
  <c r="E36" i="1"/>
  <c r="E37" i="1"/>
  <c r="E38" i="1"/>
  <c r="E29" i="1"/>
  <c r="E120" i="1" l="1"/>
  <c r="E121" i="1"/>
  <c r="E122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97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78" i="1"/>
  <c r="E64" i="1"/>
  <c r="E65" i="1"/>
  <c r="E66" i="1"/>
  <c r="E67" i="1"/>
  <c r="E69" i="1"/>
  <c r="E70" i="1"/>
  <c r="E71" i="1"/>
  <c r="E72" i="1"/>
  <c r="E73" i="1"/>
  <c r="E74" i="1"/>
  <c r="E75" i="1"/>
  <c r="E76" i="1"/>
  <c r="E63" i="1"/>
  <c r="E52" i="1"/>
  <c r="E53" i="1"/>
  <c r="E54" i="1"/>
  <c r="E55" i="1"/>
  <c r="E56" i="1"/>
  <c r="E57" i="1"/>
  <c r="E58" i="1"/>
  <c r="E59" i="1"/>
  <c r="E60" i="1"/>
  <c r="E61" i="1"/>
  <c r="E51" i="1"/>
  <c r="E26" i="1"/>
  <c r="E27" i="1"/>
  <c r="E25" i="1"/>
  <c r="E15" i="1"/>
  <c r="E16" i="1"/>
  <c r="E17" i="1"/>
  <c r="E18" i="1"/>
  <c r="E19" i="1"/>
  <c r="E20" i="1"/>
  <c r="E21" i="1"/>
  <c r="E22" i="1"/>
  <c r="E23" i="1"/>
  <c r="E24" i="1"/>
  <c r="E14" i="1"/>
  <c r="E12" i="1"/>
  <c r="E10" i="1"/>
  <c r="E6" i="1"/>
  <c r="E7" i="1"/>
  <c r="E8" i="1"/>
  <c r="E9" i="1"/>
  <c r="E11" i="1"/>
  <c r="E5" i="1"/>
</calcChain>
</file>

<file path=xl/sharedStrings.xml><?xml version="1.0" encoding="utf-8"?>
<sst xmlns="http://schemas.openxmlformats.org/spreadsheetml/2006/main" count="140" uniqueCount="115">
  <si>
    <t>Nominal Capacity (Gal.)</t>
  </si>
  <si>
    <t>Actual Capacity (Gal.)</t>
  </si>
  <si>
    <t>Overall Length (Ft./ In.)</t>
  </si>
  <si>
    <t>Tank Diameter (Ft.)</t>
  </si>
  <si>
    <t>4 Ft.</t>
  </si>
  <si>
    <t>5 Ft.</t>
  </si>
  <si>
    <t>6 Ft.</t>
  </si>
  <si>
    <t>8 Ft.</t>
  </si>
  <si>
    <t>10 Ft.</t>
  </si>
  <si>
    <t>12 Ft.</t>
  </si>
  <si>
    <t>15'-7"</t>
  </si>
  <si>
    <t>9'-5"</t>
  </si>
  <si>
    <t>10'-10"</t>
  </si>
  <si>
    <t>16'-6"</t>
  </si>
  <si>
    <t>20'-9"</t>
  </si>
  <si>
    <t>22'-8"</t>
  </si>
  <si>
    <t>25'-0"</t>
  </si>
  <si>
    <t>28'-4"</t>
  </si>
  <si>
    <t>32'-7"</t>
  </si>
  <si>
    <t>43'-11"</t>
  </si>
  <si>
    <t>46'-9"</t>
  </si>
  <si>
    <t>30'-8"</t>
  </si>
  <si>
    <t>34'-11"</t>
  </si>
  <si>
    <t>39'-2"</t>
  </si>
  <si>
    <t>44'-10"</t>
  </si>
  <si>
    <t>49'-1"</t>
  </si>
  <si>
    <t>Estimated Weight (LBS)</t>
  </si>
  <si>
    <t>Strap Qty.</t>
  </si>
  <si>
    <t>Strap Qty</t>
  </si>
  <si>
    <t>16-18</t>
  </si>
  <si>
    <t>12 ft.</t>
  </si>
  <si>
    <t>7'-2"</t>
  </si>
  <si>
    <t>11'-5"</t>
  </si>
  <si>
    <t>17'-1"</t>
  </si>
  <si>
    <t>38'-3"</t>
  </si>
  <si>
    <t>11'-8"</t>
  </si>
  <si>
    <t>14'-6"</t>
  </si>
  <si>
    <t>18'-9"</t>
  </si>
  <si>
    <t>21'-7"</t>
  </si>
  <si>
    <t>25'-10"</t>
  </si>
  <si>
    <t>28'-8"</t>
  </si>
  <si>
    <t>31'-6"</t>
  </si>
  <si>
    <t>35'-9"</t>
  </si>
  <si>
    <t>38'-7"</t>
  </si>
  <si>
    <t>42'-10"</t>
  </si>
  <si>
    <t>45'-8"</t>
  </si>
  <si>
    <t>48'-6"</t>
  </si>
  <si>
    <t>52'-9"</t>
  </si>
  <si>
    <t>55'-7"</t>
  </si>
  <si>
    <t>8'-9"</t>
  </si>
  <si>
    <t>12'-9"</t>
  </si>
  <si>
    <t>14'-9"</t>
  </si>
  <si>
    <t>16'-9"</t>
  </si>
  <si>
    <t>22'-9"</t>
  </si>
  <si>
    <t>24'-9"</t>
  </si>
  <si>
    <t>28'-9"</t>
  </si>
  <si>
    <t>30'-9"</t>
  </si>
  <si>
    <t>32'-9"</t>
  </si>
  <si>
    <t>36'-9"</t>
  </si>
  <si>
    <t>38'-9"</t>
  </si>
  <si>
    <t>40'-9"</t>
  </si>
  <si>
    <t>44'-9"</t>
  </si>
  <si>
    <t>48'-9"</t>
  </si>
  <si>
    <t>42'-9"</t>
  </si>
  <si>
    <t>54'-9"</t>
  </si>
  <si>
    <t>15'-9"</t>
  </si>
  <si>
    <t>13'-9"</t>
  </si>
  <si>
    <t>17'-9"</t>
  </si>
  <si>
    <t>19'-9"</t>
  </si>
  <si>
    <t>21'-9"</t>
  </si>
  <si>
    <t>23'-9"</t>
  </si>
  <si>
    <t>25'-9"</t>
  </si>
  <si>
    <t>27'-9"</t>
  </si>
  <si>
    <t>45'-9"</t>
  </si>
  <si>
    <t>53'-9"</t>
  </si>
  <si>
    <t>61'-9"</t>
  </si>
  <si>
    <t>69'-9"</t>
  </si>
  <si>
    <t>14'-7"</t>
  </si>
  <si>
    <t>16'-7"</t>
  </si>
  <si>
    <t>17'-7"</t>
  </si>
  <si>
    <t>19'-7"</t>
  </si>
  <si>
    <t>20'-7"</t>
  </si>
  <si>
    <t>22'-7"</t>
  </si>
  <si>
    <t>23'-7"</t>
  </si>
  <si>
    <t>25'-7"</t>
  </si>
  <si>
    <t>26'-7"</t>
  </si>
  <si>
    <t>27'-7"</t>
  </si>
  <si>
    <t>28'-7"</t>
  </si>
  <si>
    <t>29'-7"</t>
  </si>
  <si>
    <t>30'-7"</t>
  </si>
  <si>
    <t>33'-7"</t>
  </si>
  <si>
    <t>34'-7"</t>
  </si>
  <si>
    <t>35'-7"</t>
  </si>
  <si>
    <t>36'-7"</t>
  </si>
  <si>
    <t>39'-7"</t>
  </si>
  <si>
    <t>40'-7"</t>
  </si>
  <si>
    <t>41'-7"</t>
  </si>
  <si>
    <t>42'-7"</t>
  </si>
  <si>
    <t>43'-7"</t>
  </si>
  <si>
    <t>45'-7"</t>
  </si>
  <si>
    <t>46'-7"</t>
  </si>
  <si>
    <t>47'-7"</t>
  </si>
  <si>
    <t>48'-7"</t>
  </si>
  <si>
    <t>49'-7"</t>
  </si>
  <si>
    <t>51'-7"</t>
  </si>
  <si>
    <t>52'-7"</t>
  </si>
  <si>
    <t>53'-7"</t>
  </si>
  <si>
    <t>54'-7"</t>
  </si>
  <si>
    <t>57'-7"</t>
  </si>
  <si>
    <t>58'-7"</t>
  </si>
  <si>
    <t>59'-7"</t>
  </si>
  <si>
    <t>60'-7"</t>
  </si>
  <si>
    <t>61'-7"</t>
  </si>
  <si>
    <t>PNG</t>
  </si>
  <si>
    <t>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</si>
</sst>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/>
    <xf numFmtId="0" fontId="0" fillId="3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8</xdr:col>
      <xdr:colOff>520210</xdr:colOff>
      <xdr:row>3</xdr:row>
      <xdr:rowOff>14654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882618E-3D34-404D-BA79-9549C7BBE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3181" y="0"/>
          <a:ext cx="5199183" cy="58615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29308</xdr:rowOff>
    </xdr:from>
    <xdr:to>
      <xdr:col>1</xdr:col>
      <xdr:colOff>962025</xdr:colOff>
      <xdr:row>2</xdr:row>
      <xdr:rowOff>168519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F141B8D-4137-4AEC-8D37-B783AFCA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29308"/>
          <a:ext cx="1905733" cy="512884"/>
        </a:xfrm>
        <a:prstGeom prst="rect">
          <a:avLst/>
        </a:prstGeom>
      </xdr:spPr>
    </xdr:pic>
    <xdr:clientData/>
  </xdr:twoCellAnchor>
  <xdr:twoCellAnchor>
    <xdr:from>
      <xdr:col>2</xdr:col>
      <xdr:colOff>771051</xdr:colOff>
      <xdr:row>1</xdr:row>
      <xdr:rowOff>58615</xdr:rowOff>
    </xdr:from>
    <xdr:to>
      <xdr:col>6</xdr:col>
      <xdr:colOff>0</xdr:colOff>
      <xdr:row>2</xdr:row>
      <xdr:rowOff>183173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7298078-56FD-4B51-A5E7-C682BCE3F835}"/>
            </a:ext>
          </a:extLst>
        </xdr:cNvPr>
        <xdr:cNvSpPr txBox="1"/>
      </xdr:nvSpPr>
      <xdr:spPr>
        <a:xfrm>
          <a:off x="2800609" y="241788"/>
          <a:ext cx="3830258" cy="315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Single</a:t>
          </a:r>
          <a:r>
            <a:rPr lang="en-US" sz="16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Wall Underground Storage Tanks </a:t>
          </a:r>
          <a:endParaRPr lang="en-US" sz="16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813289</xdr:colOff>
      <xdr:row>0</xdr:row>
      <xdr:rowOff>0</xdr:rowOff>
    </xdr:from>
    <xdr:to>
      <xdr:col>6</xdr:col>
      <xdr:colOff>0</xdr:colOff>
      <xdr:row>1</xdr:row>
      <xdr:rowOff>161192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5BFE0757-0D84-4DAB-85EA-1EEF52C7D1A0}"/>
            </a:ext>
          </a:extLst>
        </xdr:cNvPr>
        <xdr:cNvSpPr txBox="1"/>
      </xdr:nvSpPr>
      <xdr:spPr>
        <a:xfrm>
          <a:off x="4828443" y="0"/>
          <a:ext cx="1934307" cy="344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Information </a:t>
          </a:r>
          <a:r>
            <a:rPr lang="en-US" sz="16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Chart</a:t>
          </a:r>
          <a:endParaRPr lang="en-US" sz="14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1019909</xdr:colOff>
      <xdr:row>46</xdr:row>
      <xdr:rowOff>29309</xdr:rowOff>
    </xdr:from>
    <xdr:to>
      <xdr:col>8</xdr:col>
      <xdr:colOff>505557</xdr:colOff>
      <xdr:row>49</xdr:row>
      <xdr:rowOff>14653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EB326E7-8FAA-49BA-9D31-69900E6FC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1717" y="9041424"/>
          <a:ext cx="5207975" cy="564171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46</xdr:row>
      <xdr:rowOff>33705</xdr:rowOff>
    </xdr:from>
    <xdr:to>
      <xdr:col>1</xdr:col>
      <xdr:colOff>953234</xdr:colOff>
      <xdr:row>48</xdr:row>
      <xdr:rowOff>164644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1B97433-67C9-4AD9-ADA9-74316F06A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09" y="9053147"/>
          <a:ext cx="1905733" cy="511939"/>
        </a:xfrm>
        <a:prstGeom prst="rect">
          <a:avLst/>
        </a:prstGeom>
      </xdr:spPr>
    </xdr:pic>
    <xdr:clientData/>
  </xdr:twoCellAnchor>
  <xdr:twoCellAnchor>
    <xdr:from>
      <xdr:col>2</xdr:col>
      <xdr:colOff>776913</xdr:colOff>
      <xdr:row>47</xdr:row>
      <xdr:rowOff>65943</xdr:rowOff>
    </xdr:from>
    <xdr:to>
      <xdr:col>6</xdr:col>
      <xdr:colOff>0</xdr:colOff>
      <xdr:row>48</xdr:row>
      <xdr:rowOff>190501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DE177C1E-32A8-4389-97AF-3D8C8C1637DD}"/>
            </a:ext>
          </a:extLst>
        </xdr:cNvPr>
        <xdr:cNvSpPr txBox="1"/>
      </xdr:nvSpPr>
      <xdr:spPr>
        <a:xfrm>
          <a:off x="2806471" y="9371135"/>
          <a:ext cx="3830258" cy="31505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Single Wall Underground Storage Tanks </a:t>
          </a:r>
        </a:p>
      </xdr:txBody>
    </xdr:sp>
    <xdr:clientData/>
  </xdr:twoCellAnchor>
  <xdr:twoCellAnchor>
    <xdr:from>
      <xdr:col>3</xdr:col>
      <xdr:colOff>687266</xdr:colOff>
      <xdr:row>46</xdr:row>
      <xdr:rowOff>7327</xdr:rowOff>
    </xdr:from>
    <xdr:to>
      <xdr:col>6</xdr:col>
      <xdr:colOff>0</xdr:colOff>
      <xdr:row>48</xdr:row>
      <xdr:rowOff>65943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CBB3FA93-BE2D-47BC-9924-0824C0397548}"/>
            </a:ext>
          </a:extLst>
        </xdr:cNvPr>
        <xdr:cNvSpPr txBox="1"/>
      </xdr:nvSpPr>
      <xdr:spPr>
        <a:xfrm>
          <a:off x="4702420" y="9019442"/>
          <a:ext cx="1869830" cy="43961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Information Chart</a:t>
          </a:r>
        </a:p>
      </xdr:txBody>
    </xdr:sp>
    <xdr:clientData/>
  </xdr:twoCellAnchor>
  <xdr:twoCellAnchor editAs="oneCell">
    <xdr:from>
      <xdr:col>1</xdr:col>
      <xdr:colOff>1019909</xdr:colOff>
      <xdr:row>92</xdr:row>
      <xdr:rowOff>36635</xdr:rowOff>
    </xdr:from>
    <xdr:to>
      <xdr:col>8</xdr:col>
      <xdr:colOff>505558</xdr:colOff>
      <xdr:row>95</xdr:row>
      <xdr:rowOff>7326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9342425D-A7BC-4093-AD5B-7C2BE046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4390" y="18053539"/>
          <a:ext cx="5193322" cy="556845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92</xdr:row>
      <xdr:rowOff>41031</xdr:rowOff>
    </xdr:from>
    <xdr:to>
      <xdr:col>1</xdr:col>
      <xdr:colOff>953233</xdr:colOff>
      <xdr:row>94</xdr:row>
      <xdr:rowOff>164643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16D3059-6A2B-4F68-820E-A677DE0C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08" y="18065262"/>
          <a:ext cx="1905733" cy="511939"/>
        </a:xfrm>
        <a:prstGeom prst="rect">
          <a:avLst/>
        </a:prstGeom>
      </xdr:spPr>
    </xdr:pic>
    <xdr:clientData/>
  </xdr:twoCellAnchor>
  <xdr:twoCellAnchor>
    <xdr:from>
      <xdr:col>2</xdr:col>
      <xdr:colOff>769586</xdr:colOff>
      <xdr:row>93</xdr:row>
      <xdr:rowOff>73269</xdr:rowOff>
    </xdr:from>
    <xdr:to>
      <xdr:col>6</xdr:col>
      <xdr:colOff>0</xdr:colOff>
      <xdr:row>94</xdr:row>
      <xdr:rowOff>190500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F204F3B5-DDA0-4DA5-93B1-F8B5D9DFA15A}"/>
            </a:ext>
          </a:extLst>
        </xdr:cNvPr>
        <xdr:cNvSpPr txBox="1"/>
      </xdr:nvSpPr>
      <xdr:spPr>
        <a:xfrm>
          <a:off x="2799144" y="18383250"/>
          <a:ext cx="3830258" cy="31505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Single Wall Underground Storage Tanks </a:t>
          </a:r>
        </a:p>
      </xdr:txBody>
    </xdr:sp>
    <xdr:clientData/>
  </xdr:twoCellAnchor>
  <xdr:twoCellAnchor>
    <xdr:from>
      <xdr:col>3</xdr:col>
      <xdr:colOff>672611</xdr:colOff>
      <xdr:row>92</xdr:row>
      <xdr:rowOff>14653</xdr:rowOff>
    </xdr:from>
    <xdr:to>
      <xdr:col>6</xdr:col>
      <xdr:colOff>0</xdr:colOff>
      <xdr:row>94</xdr:row>
      <xdr:rowOff>73268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E1C3109D-F3FB-4545-AE6A-6206F8FFA299}"/>
            </a:ext>
          </a:extLst>
        </xdr:cNvPr>
        <xdr:cNvSpPr txBox="1"/>
      </xdr:nvSpPr>
      <xdr:spPr>
        <a:xfrm>
          <a:off x="4687765" y="18031557"/>
          <a:ext cx="1913792" cy="4469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Information Chart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22"/>
  <sheetViews>
    <sheetView tabSelected="1" showWhiteSpace="0" view="pageLayout" zoomScale="130" zoomScaleNormal="110" zoomScalePageLayoutView="130" workbookViewId="0">
      <selection activeCell="G5" sqref="G5"/>
    </sheetView>
  </sheetViews>
  <sheetFormatPr defaultColWidth="8.85546875" defaultRowHeight="15" x14ac:dyDescent="0.25"/>
  <cols>
    <col min="1" max="1" width="13.7109375" customWidth="1"/>
    <col min="2" max="2" width="14.5703125" customWidth="1"/>
    <col min="3" max="3" width="13.7109375" customWidth="1"/>
    <col min="4" max="4" width="13.42578125" customWidth="1"/>
    <col min="5" max="5" width="12.5703125" customWidth="1"/>
    <col min="6" max="6" width="8.7109375" customWidth="1"/>
    <col min="7" max="7" width="8.28515625" customWidth="1"/>
  </cols>
  <sheetData>
    <row r="1" spans="1:8" ht="14.25" customHeight="1" x14ac:dyDescent="0.25"/>
    <row r="2" spans="1:8" ht="15" customHeight="1" x14ac:dyDescent="0.25">
      <c r="A2" s="43"/>
      <c r="B2" s="43"/>
      <c r="C2" s="43"/>
      <c r="D2" s="43"/>
      <c r="E2" s="43"/>
      <c r="F2" s="43"/>
    </row>
    <row r="3" spans="1:8" ht="15.75" customHeight="1" thickBot="1" x14ac:dyDescent="0.3">
      <c r="A3" s="44"/>
      <c r="B3" s="44"/>
      <c r="C3" s="44"/>
      <c r="D3" s="44"/>
      <c r="E3" s="44"/>
      <c r="F3" s="44"/>
    </row>
    <row r="4" spans="1:8" ht="30.75" customHeight="1" thickBot="1" x14ac:dyDescent="0.3">
      <c r="A4" s="26" t="s">
        <v>3</v>
      </c>
      <c r="B4" s="26" t="s">
        <v>0</v>
      </c>
      <c r="C4" s="26" t="s">
        <v>1</v>
      </c>
      <c r="D4" s="26" t="s">
        <v>2</v>
      </c>
      <c r="E4" s="26" t="s">
        <v>26</v>
      </c>
      <c r="F4" s="47" t="s">
        <v>28</v>
      </c>
      <c r="G4" s="27" t="s">
        <v>113</v>
      </c>
      <c r="H4" s="27" t="s">
        <v>114</v>
      </c>
    </row>
    <row r="5" spans="1:8" x14ac:dyDescent="0.25">
      <c r="A5" s="38" t="s">
        <v>4</v>
      </c>
      <c r="B5" s="10">
        <v>600</v>
      </c>
      <c r="C5" s="10">
        <v>610.24</v>
      </c>
      <c r="D5" s="9" t="s">
        <v>31</v>
      </c>
      <c r="E5" s="10" t="e">
        <f>(#REF!/12*3.14*2*4)+72.5+(31.4*#REF!)+(20.1*#REF!)</f>
        <v>#REF!</v>
      </c>
      <c r="F5" s="9">
        <v>2</v>
      </c>
      <c r="G5" s="49"/>
      <c r="H5" s="49"/>
    </row>
    <row r="6" spans="1:8" x14ac:dyDescent="0.25">
      <c r="A6" s="39"/>
      <c r="B6" s="24">
        <v>1000</v>
      </c>
      <c r="C6" s="24">
        <v>1009.75</v>
      </c>
      <c r="D6" s="23" t="s">
        <v>32</v>
      </c>
      <c r="E6" s="24" t="e">
        <f>(#REF!/12*3.14*2*4)+72.5+(31.4*#REF!)+(20.1*#REF!)</f>
        <v>#REF!</v>
      </c>
      <c r="F6" s="23">
        <v>2</v>
      </c>
      <c r="G6" s="53"/>
      <c r="H6" s="53"/>
    </row>
    <row r="7" spans="1:8" x14ac:dyDescent="0.25">
      <c r="A7" s="39"/>
      <c r="B7" s="12">
        <v>1500</v>
      </c>
      <c r="C7" s="12">
        <v>1542.44</v>
      </c>
      <c r="D7" s="11" t="s">
        <v>33</v>
      </c>
      <c r="E7" s="12" t="e">
        <f>(#REF!/12*3.14*2*4)+72.5+(31.4*#REF!)+(20.1*#REF!)</f>
        <v>#REF!</v>
      </c>
      <c r="F7" s="11">
        <v>2</v>
      </c>
      <c r="G7" s="50"/>
      <c r="H7" s="50"/>
    </row>
    <row r="8" spans="1:8" x14ac:dyDescent="0.25">
      <c r="A8" s="39"/>
      <c r="B8" s="24">
        <v>2000</v>
      </c>
      <c r="C8" s="24">
        <v>2075</v>
      </c>
      <c r="D8" s="23" t="s">
        <v>15</v>
      </c>
      <c r="E8" s="24" t="e">
        <f>(#REF!/12*3.14*2*4)+72.5+(31.4*#REF!)+(20.1*#REF!)</f>
        <v>#REF!</v>
      </c>
      <c r="F8" s="23">
        <v>4</v>
      </c>
      <c r="G8" s="53"/>
      <c r="H8" s="53"/>
    </row>
    <row r="9" spans="1:8" x14ac:dyDescent="0.25">
      <c r="A9" s="39"/>
      <c r="B9" s="12">
        <v>2500</v>
      </c>
      <c r="C9" s="3">
        <v>2608</v>
      </c>
      <c r="D9" s="5" t="s">
        <v>17</v>
      </c>
      <c r="E9" s="12" t="e">
        <f>(#REF!/12*3.14*2*4)+72.5+(31.4*#REF!)+(20.1*#REF!)</f>
        <v>#REF!</v>
      </c>
      <c r="F9" s="11">
        <v>4</v>
      </c>
      <c r="G9" s="50"/>
      <c r="H9" s="50"/>
    </row>
    <row r="10" spans="1:8" x14ac:dyDescent="0.25">
      <c r="A10" s="39"/>
      <c r="B10" s="24">
        <v>3000</v>
      </c>
      <c r="C10" s="24">
        <v>3007</v>
      </c>
      <c r="D10" s="23" t="s">
        <v>18</v>
      </c>
      <c r="E10" s="24" t="e">
        <f>(#REF!/12*3.14*2*4)+72.5+(31.4*#REF!)+(20.1*#REF!)</f>
        <v>#REF!</v>
      </c>
      <c r="F10" s="23">
        <v>4</v>
      </c>
      <c r="G10" s="53"/>
      <c r="H10" s="53"/>
    </row>
    <row r="11" spans="1:8" x14ac:dyDescent="0.25">
      <c r="A11" s="39"/>
      <c r="B11" s="12">
        <v>3500</v>
      </c>
      <c r="C11" s="3">
        <v>3540</v>
      </c>
      <c r="D11" s="5" t="s">
        <v>34</v>
      </c>
      <c r="E11" s="12" t="e">
        <f>(#REF!/12*3.14*2*4)+72.5+(31.4*#REF!)+(20.1*#REF!)</f>
        <v>#REF!</v>
      </c>
      <c r="F11" s="11">
        <v>6</v>
      </c>
      <c r="G11" s="50"/>
      <c r="H11" s="50"/>
    </row>
    <row r="12" spans="1:8" ht="15.75" thickBot="1" x14ac:dyDescent="0.3">
      <c r="A12" s="40"/>
      <c r="B12" s="29">
        <v>4000</v>
      </c>
      <c r="C12" s="29">
        <v>4073</v>
      </c>
      <c r="D12" s="28" t="s">
        <v>19</v>
      </c>
      <c r="E12" s="29" t="e">
        <f>(#REF!/12*3.14*2*4)+72.5+(31.4*#REF!)+(20.1*#REF!)</f>
        <v>#REF!</v>
      </c>
      <c r="F12" s="28">
        <v>6</v>
      </c>
      <c r="G12" s="54"/>
      <c r="H12" s="54"/>
    </row>
    <row r="13" spans="1:8" ht="15.75" thickBot="1" x14ac:dyDescent="0.3">
      <c r="A13" s="45"/>
      <c r="B13" s="46"/>
      <c r="C13" s="46"/>
      <c r="D13" s="46"/>
      <c r="E13" s="46"/>
      <c r="F13" s="48"/>
    </row>
    <row r="14" spans="1:8" x14ac:dyDescent="0.25">
      <c r="A14" s="35" t="s">
        <v>5</v>
      </c>
      <c r="B14" s="22">
        <v>1500</v>
      </c>
      <c r="C14" s="22">
        <v>1608.04</v>
      </c>
      <c r="D14" s="18" t="s">
        <v>35</v>
      </c>
      <c r="E14" s="22" t="e">
        <f>(#REF!/12*3.14*5*2)+110.6+(39.25*#REF!)+(25.12*#REF!)</f>
        <v>#REF!</v>
      </c>
      <c r="F14" s="21">
        <v>2</v>
      </c>
      <c r="G14" s="49"/>
      <c r="H14" s="49"/>
    </row>
    <row r="15" spans="1:8" ht="15" customHeight="1" x14ac:dyDescent="0.25">
      <c r="A15" s="36"/>
      <c r="B15" s="24">
        <v>2000</v>
      </c>
      <c r="C15" s="24">
        <v>2024.19</v>
      </c>
      <c r="D15" s="25" t="s">
        <v>36</v>
      </c>
      <c r="E15" s="24" t="e">
        <f>(#REF!/12*3.14*5*2)+110.6+(39.25*#REF!)+(25.12*#REF!)</f>
        <v>#REF!</v>
      </c>
      <c r="F15" s="23">
        <v>2</v>
      </c>
      <c r="G15" s="53"/>
      <c r="H15" s="53"/>
    </row>
    <row r="16" spans="1:8" x14ac:dyDescent="0.25">
      <c r="A16" s="36"/>
      <c r="B16" s="12">
        <v>2500</v>
      </c>
      <c r="C16" s="12">
        <v>2648.43</v>
      </c>
      <c r="D16" s="13" t="s">
        <v>37</v>
      </c>
      <c r="E16" s="12" t="e">
        <f>(#REF!/12*3.14*5*2)+110.6+(39.25*#REF!)+(25.12*#REF!)</f>
        <v>#REF!</v>
      </c>
      <c r="F16" s="11">
        <v>2</v>
      </c>
      <c r="G16" s="50"/>
      <c r="H16" s="50"/>
    </row>
    <row r="17" spans="1:8" x14ac:dyDescent="0.25">
      <c r="A17" s="36"/>
      <c r="B17" s="24">
        <v>3000</v>
      </c>
      <c r="C17" s="24">
        <v>3064.59</v>
      </c>
      <c r="D17" s="23" t="s">
        <v>38</v>
      </c>
      <c r="E17" s="24" t="e">
        <f>(#REF!/12*3.14*5*2)+110.6+(39.25*#REF!)+(25.12*#REF!)</f>
        <v>#REF!</v>
      </c>
      <c r="F17" s="23">
        <v>2</v>
      </c>
      <c r="G17" s="53"/>
      <c r="H17" s="53"/>
    </row>
    <row r="18" spans="1:8" x14ac:dyDescent="0.25">
      <c r="A18" s="36"/>
      <c r="B18" s="12">
        <v>3500</v>
      </c>
      <c r="C18" s="12">
        <v>3688.83</v>
      </c>
      <c r="D18" s="11" t="s">
        <v>39</v>
      </c>
      <c r="E18" s="12" t="e">
        <f>(#REF!/12*3.14*5*2)+110.6+(39.25*#REF!)+(25.12*#REF!)</f>
        <v>#REF!</v>
      </c>
      <c r="F18" s="11">
        <v>4</v>
      </c>
      <c r="G18" s="50"/>
      <c r="H18" s="50"/>
    </row>
    <row r="19" spans="1:8" x14ac:dyDescent="0.25">
      <c r="A19" s="36"/>
      <c r="B19" s="24">
        <v>4000</v>
      </c>
      <c r="C19" s="24">
        <v>4104.99</v>
      </c>
      <c r="D19" s="23" t="s">
        <v>40</v>
      </c>
      <c r="E19" s="24" t="e">
        <f>(#REF!/12*3.14*5*2)+110.6+(39.25*#REF!)+(25.12*#REF!)</f>
        <v>#REF!</v>
      </c>
      <c r="F19" s="23">
        <v>4</v>
      </c>
      <c r="G19" s="53"/>
      <c r="H19" s="53"/>
    </row>
    <row r="20" spans="1:8" x14ac:dyDescent="0.25">
      <c r="A20" s="36"/>
      <c r="B20" s="12">
        <v>4500</v>
      </c>
      <c r="C20" s="12">
        <v>4521</v>
      </c>
      <c r="D20" s="11" t="s">
        <v>41</v>
      </c>
      <c r="E20" s="12" t="e">
        <f>(#REF!/12*3.14*5*2)+110.6+(39.25*#REF!)+(25.12*#REF!)</f>
        <v>#REF!</v>
      </c>
      <c r="F20" s="11">
        <v>4</v>
      </c>
      <c r="G20" s="50"/>
      <c r="H20" s="50"/>
    </row>
    <row r="21" spans="1:8" x14ac:dyDescent="0.25">
      <c r="A21" s="36"/>
      <c r="B21" s="24">
        <v>5000</v>
      </c>
      <c r="C21" s="24">
        <v>5145</v>
      </c>
      <c r="D21" s="25" t="s">
        <v>42</v>
      </c>
      <c r="E21" s="24" t="e">
        <f>(#REF!/12*3.14*5*2)+110.6+(39.25*#REF!)+(25.12*#REF!)</f>
        <v>#REF!</v>
      </c>
      <c r="F21" s="23">
        <v>4</v>
      </c>
      <c r="G21" s="53"/>
      <c r="H21" s="53"/>
    </row>
    <row r="22" spans="1:8" x14ac:dyDescent="0.25">
      <c r="A22" s="36"/>
      <c r="B22" s="12">
        <v>5500</v>
      </c>
      <c r="C22" s="3">
        <v>5562</v>
      </c>
      <c r="D22" s="5" t="s">
        <v>43</v>
      </c>
      <c r="E22" s="12" t="e">
        <f>(#REF!/12*3.14*5*2)+110.6+(39.25*#REF!)+(25.12*#REF!)</f>
        <v>#REF!</v>
      </c>
      <c r="F22" s="11">
        <v>6</v>
      </c>
      <c r="G22" s="50"/>
      <c r="H22" s="50"/>
    </row>
    <row r="23" spans="1:8" x14ac:dyDescent="0.25">
      <c r="A23" s="36"/>
      <c r="B23" s="24">
        <v>6000</v>
      </c>
      <c r="C23" s="24">
        <v>6186</v>
      </c>
      <c r="D23" s="23" t="s">
        <v>44</v>
      </c>
      <c r="E23" s="24" t="e">
        <f>(#REF!/12*3.14*5*2)+110.6+(39.25*#REF!)+(25.12*#REF!)</f>
        <v>#REF!</v>
      </c>
      <c r="F23" s="23">
        <v>6</v>
      </c>
      <c r="G23" s="53"/>
      <c r="H23" s="53"/>
    </row>
    <row r="24" spans="1:8" x14ac:dyDescent="0.25">
      <c r="A24" s="36"/>
      <c r="B24" s="12">
        <v>6500</v>
      </c>
      <c r="C24" s="3">
        <v>6602</v>
      </c>
      <c r="D24" s="4" t="s">
        <v>45</v>
      </c>
      <c r="E24" s="12" t="e">
        <f>(#REF!/12*3.14*5*2)+110.6+(39.25*#REF!)+(25.12*#REF!)</f>
        <v>#REF!</v>
      </c>
      <c r="F24" s="11">
        <v>6</v>
      </c>
      <c r="G24" s="50"/>
      <c r="H24" s="50"/>
    </row>
    <row r="25" spans="1:8" x14ac:dyDescent="0.25">
      <c r="A25" s="36"/>
      <c r="B25" s="24">
        <v>7000</v>
      </c>
      <c r="C25" s="24">
        <v>7018</v>
      </c>
      <c r="D25" s="23" t="s">
        <v>46</v>
      </c>
      <c r="E25" s="24" t="e">
        <f>(#REF!/12*3.14*5*2)+110.6+(39.25*#REF!)+(25.12*#REF!)</f>
        <v>#REF!</v>
      </c>
      <c r="F25" s="23">
        <v>6</v>
      </c>
      <c r="G25" s="53"/>
      <c r="H25" s="53"/>
    </row>
    <row r="26" spans="1:8" x14ac:dyDescent="0.25">
      <c r="A26" s="36"/>
      <c r="B26" s="12">
        <v>7500</v>
      </c>
      <c r="C26" s="3">
        <v>7642</v>
      </c>
      <c r="D26" s="5" t="s">
        <v>47</v>
      </c>
      <c r="E26" s="12" t="e">
        <f>(#REF!/12*3.14*5*2)+110.6+(39.25*#REF!)+(25.12*#REF!)</f>
        <v>#REF!</v>
      </c>
      <c r="F26" s="11">
        <v>6</v>
      </c>
      <c r="G26" s="50"/>
      <c r="H26" s="56"/>
    </row>
    <row r="27" spans="1:8" ht="15.75" thickBot="1" x14ac:dyDescent="0.3">
      <c r="A27" s="37"/>
      <c r="B27" s="29">
        <v>8000</v>
      </c>
      <c r="C27" s="29">
        <v>8059</v>
      </c>
      <c r="D27" s="28" t="s">
        <v>48</v>
      </c>
      <c r="E27" s="29" t="e">
        <f>(#REF!/12*3.14*5*2)+110.6+(39.25*#REF!)+(25.12*#REF!)</f>
        <v>#REF!</v>
      </c>
      <c r="F27" s="28">
        <v>8</v>
      </c>
      <c r="G27" s="54"/>
      <c r="H27" s="54"/>
    </row>
    <row r="28" spans="1:8" ht="15.75" thickBot="1" x14ac:dyDescent="0.3">
      <c r="A28" s="2"/>
      <c r="B28" s="1"/>
      <c r="C28" s="1"/>
      <c r="D28" s="1"/>
      <c r="E28" s="8"/>
      <c r="F28" s="48"/>
    </row>
    <row r="29" spans="1:8" x14ac:dyDescent="0.25">
      <c r="A29" s="35" t="s">
        <v>6</v>
      </c>
      <c r="B29" s="10">
        <v>1500</v>
      </c>
      <c r="C29" s="10">
        <v>1758.96</v>
      </c>
      <c r="D29" s="9" t="s">
        <v>11</v>
      </c>
      <c r="E29" s="10" t="e">
        <f>(#REF!/12*3.14*3*6)+160.8+(47.48+#REF!)+(56.52*#REF!)</f>
        <v>#REF!</v>
      </c>
      <c r="F29" s="9">
        <v>2</v>
      </c>
      <c r="G29" s="49"/>
      <c r="H29" s="49"/>
    </row>
    <row r="30" spans="1:8" ht="15" customHeight="1" x14ac:dyDescent="0.25">
      <c r="A30" s="36"/>
      <c r="B30" s="24">
        <v>2000</v>
      </c>
      <c r="C30" s="24">
        <v>2058.6</v>
      </c>
      <c r="D30" s="23" t="s">
        <v>12</v>
      </c>
      <c r="E30" s="24" t="e">
        <f>(#REF!/12*3.14*3*6)+160.8+(47.48+#REF!)+(56.52*#REF!)</f>
        <v>#REF!</v>
      </c>
      <c r="F30" s="23">
        <v>2</v>
      </c>
      <c r="G30" s="53"/>
      <c r="H30" s="53"/>
    </row>
    <row r="31" spans="1:8" x14ac:dyDescent="0.25">
      <c r="A31" s="36"/>
      <c r="B31" s="12">
        <v>3000</v>
      </c>
      <c r="C31" s="12">
        <v>3257.13</v>
      </c>
      <c r="D31" s="11" t="s">
        <v>13</v>
      </c>
      <c r="E31" s="12" t="e">
        <f>(#REF!/12*3.14*3*6)+160.8+(47.48+#REF!)+(56.52*#REF!)</f>
        <v>#REF!</v>
      </c>
      <c r="F31" s="11">
        <v>2</v>
      </c>
      <c r="G31" s="50"/>
      <c r="H31" s="50"/>
    </row>
    <row r="32" spans="1:8" x14ac:dyDescent="0.25">
      <c r="A32" s="36"/>
      <c r="B32" s="24">
        <v>4000</v>
      </c>
      <c r="C32" s="24">
        <v>4156.04</v>
      </c>
      <c r="D32" s="23" t="s">
        <v>14</v>
      </c>
      <c r="E32" s="24" t="e">
        <f>(#REF!/12*3.14*3*6)+160.8+(47.48+#REF!)+(56.52*#REF!)</f>
        <v>#REF!</v>
      </c>
      <c r="F32" s="23">
        <v>2</v>
      </c>
      <c r="G32" s="53"/>
      <c r="H32" s="53"/>
    </row>
    <row r="33" spans="1:8" x14ac:dyDescent="0.25">
      <c r="A33" s="36"/>
      <c r="B33" s="12">
        <v>5000</v>
      </c>
      <c r="C33" s="12">
        <v>5054.9399999999996</v>
      </c>
      <c r="D33" s="11" t="s">
        <v>16</v>
      </c>
      <c r="E33" s="12" t="e">
        <f>(#REF!/12*3.14*3*6)+160.8+(47.48+#REF!)+(56.52*#REF!)</f>
        <v>#REF!</v>
      </c>
      <c r="F33" s="11">
        <v>4</v>
      </c>
      <c r="G33" s="50"/>
      <c r="H33" s="50"/>
    </row>
    <row r="34" spans="1:8" x14ac:dyDescent="0.25">
      <c r="A34" s="36"/>
      <c r="B34" s="24">
        <v>6000</v>
      </c>
      <c r="C34" s="24">
        <v>6253</v>
      </c>
      <c r="D34" s="23" t="s">
        <v>21</v>
      </c>
      <c r="E34" s="24" t="e">
        <f>(#REF!/12*3.14*3*6)+160.8+(47.48+#REF!)+(56.52*#REF!)</f>
        <v>#REF!</v>
      </c>
      <c r="F34" s="23">
        <v>4</v>
      </c>
      <c r="G34" s="53"/>
      <c r="H34" s="53"/>
    </row>
    <row r="35" spans="1:8" x14ac:dyDescent="0.25">
      <c r="A35" s="36"/>
      <c r="B35" s="12">
        <v>7000</v>
      </c>
      <c r="C35" s="3">
        <v>7152</v>
      </c>
      <c r="D35" s="5" t="s">
        <v>22</v>
      </c>
      <c r="E35" s="12" t="e">
        <f>(#REF!/12*3.14*3*6)+160.8+(47.48+#REF!)+(56.52*#REF!)</f>
        <v>#REF!</v>
      </c>
      <c r="F35" s="11">
        <v>4</v>
      </c>
      <c r="G35" s="50"/>
      <c r="H35" s="50"/>
    </row>
    <row r="36" spans="1:8" x14ac:dyDescent="0.25">
      <c r="A36" s="36"/>
      <c r="B36" s="24">
        <v>8000</v>
      </c>
      <c r="C36" s="24">
        <v>8051</v>
      </c>
      <c r="D36" s="23" t="s">
        <v>23</v>
      </c>
      <c r="E36" s="24" t="e">
        <f>(#REF!/12*3.14*3*6)+160.8+(47.48+#REF!)+(56.52*#REF!)</f>
        <v>#REF!</v>
      </c>
      <c r="F36" s="23">
        <v>4</v>
      </c>
      <c r="G36" s="53"/>
      <c r="H36" s="53"/>
    </row>
    <row r="37" spans="1:8" x14ac:dyDescent="0.25">
      <c r="A37" s="36"/>
      <c r="B37" s="12">
        <v>9000</v>
      </c>
      <c r="C37" s="3">
        <v>9250</v>
      </c>
      <c r="D37" s="5" t="s">
        <v>24</v>
      </c>
      <c r="E37" s="12" t="e">
        <f>(#REF!/12*3.14*3*6)+160.8+(47.48+#REF!)+(56.52*#REF!)</f>
        <v>#REF!</v>
      </c>
      <c r="F37" s="11">
        <v>6</v>
      </c>
      <c r="G37" s="50"/>
      <c r="H37" s="50"/>
    </row>
    <row r="38" spans="1:8" ht="15.75" thickBot="1" x14ac:dyDescent="0.3">
      <c r="A38" s="37"/>
      <c r="B38" s="29">
        <v>10000</v>
      </c>
      <c r="C38" s="29">
        <v>10149</v>
      </c>
      <c r="D38" s="28" t="s">
        <v>25</v>
      </c>
      <c r="E38" s="29" t="e">
        <f>(#REF!/12*3.14*3*6)+160.8+(47.48+#REF!)+(56.52*#REF!)</f>
        <v>#REF!</v>
      </c>
      <c r="F38" s="28">
        <v>6</v>
      </c>
      <c r="G38" s="54"/>
      <c r="H38" s="54"/>
    </row>
    <row r="39" spans="1:8" ht="15.75" thickBot="1" x14ac:dyDescent="0.3">
      <c r="A39" s="2"/>
      <c r="B39" s="1"/>
      <c r="C39" s="1"/>
      <c r="D39" s="1"/>
      <c r="E39" s="8"/>
      <c r="F39" s="48"/>
    </row>
    <row r="40" spans="1:8" x14ac:dyDescent="0.25">
      <c r="A40" s="35" t="s">
        <v>7</v>
      </c>
      <c r="B40" s="10">
        <v>3000</v>
      </c>
      <c r="C40" s="10">
        <v>2876</v>
      </c>
      <c r="D40" s="9" t="s">
        <v>49</v>
      </c>
      <c r="E40" s="10" t="e">
        <f>(#REF!/12*3.14*3*8)+428.84+(92.2*#REF!)+(75.36*#REF!)</f>
        <v>#REF!</v>
      </c>
      <c r="F40" s="9">
        <v>2</v>
      </c>
      <c r="G40" s="49"/>
      <c r="H40" s="49"/>
    </row>
    <row r="41" spans="1:8" ht="15" customHeight="1" x14ac:dyDescent="0.25">
      <c r="A41" s="36"/>
      <c r="B41" s="24">
        <v>4000</v>
      </c>
      <c r="C41" s="24">
        <v>4380</v>
      </c>
      <c r="D41" s="23" t="s">
        <v>50</v>
      </c>
      <c r="E41" s="24" t="e">
        <f>(#REF!/12*3.14*3*8)+428.84+(92.2*#REF!)+(75.36*#REF!)</f>
        <v>#REF!</v>
      </c>
      <c r="F41" s="23">
        <v>2</v>
      </c>
      <c r="G41" s="53"/>
      <c r="H41" s="53"/>
    </row>
    <row r="42" spans="1:8" x14ac:dyDescent="0.25">
      <c r="A42" s="36"/>
      <c r="B42" s="12">
        <v>5000</v>
      </c>
      <c r="C42" s="12">
        <v>5132</v>
      </c>
      <c r="D42" s="11" t="s">
        <v>51</v>
      </c>
      <c r="E42" s="12" t="e">
        <f>(#REF!/12*3.14*3*8)+428.84+(92.2*#REF!)+(75.36*#REF!)</f>
        <v>#REF!</v>
      </c>
      <c r="F42" s="11">
        <v>2</v>
      </c>
      <c r="G42" s="50"/>
      <c r="H42" s="50"/>
    </row>
    <row r="43" spans="1:8" x14ac:dyDescent="0.25">
      <c r="A43" s="36"/>
      <c r="B43" s="24">
        <v>6000</v>
      </c>
      <c r="C43" s="24">
        <v>5884</v>
      </c>
      <c r="D43" s="23" t="s">
        <v>52</v>
      </c>
      <c r="E43" s="24" t="e">
        <f>(#REF!/12*3.14*3*8)+428.84+(92.2*#REF!)+(75.36*#REF!)</f>
        <v>#REF!</v>
      </c>
      <c r="F43" s="23">
        <v>2</v>
      </c>
      <c r="G43" s="53"/>
      <c r="H43" s="53"/>
    </row>
    <row r="44" spans="1:8" x14ac:dyDescent="0.25">
      <c r="A44" s="36"/>
      <c r="B44" s="12">
        <v>7000</v>
      </c>
      <c r="C44" s="12">
        <v>7388</v>
      </c>
      <c r="D44" s="11" t="s">
        <v>14</v>
      </c>
      <c r="E44" s="12" t="e">
        <f>(#REF!/12*3.14*3*8)+428.84+(92.2*#REF!)+(75.36*#REF!)</f>
        <v>#REF!</v>
      </c>
      <c r="F44" s="11">
        <v>2</v>
      </c>
      <c r="G44" s="50"/>
      <c r="H44" s="50"/>
    </row>
    <row r="45" spans="1:8" x14ac:dyDescent="0.25">
      <c r="A45" s="36"/>
      <c r="B45" s="24">
        <v>8000</v>
      </c>
      <c r="C45" s="24">
        <v>8140</v>
      </c>
      <c r="D45" s="23" t="s">
        <v>53</v>
      </c>
      <c r="E45" s="24" t="e">
        <f>(#REF!/12*3.14*3*8)+428.84+(92.2*#REF!)+(75.36*#REF!)</f>
        <v>#REF!</v>
      </c>
      <c r="F45" s="23">
        <v>4</v>
      </c>
      <c r="G45" s="53"/>
      <c r="H45" s="53"/>
    </row>
    <row r="46" spans="1:8" ht="15.75" thickBot="1" x14ac:dyDescent="0.3">
      <c r="A46" s="37"/>
      <c r="B46" s="15">
        <v>9000</v>
      </c>
      <c r="C46" s="15">
        <v>8892</v>
      </c>
      <c r="D46" s="14" t="s">
        <v>54</v>
      </c>
      <c r="E46" s="15" t="e">
        <f>(#REF!/12*3.14*3*8)+428.84+(92.2*#REF!)+(75.36*#REF!)</f>
        <v>#REF!</v>
      </c>
      <c r="F46" s="14">
        <v>4</v>
      </c>
      <c r="G46" s="51"/>
      <c r="H46" s="51"/>
    </row>
    <row r="48" spans="1:8" ht="15" customHeight="1" x14ac:dyDescent="0.25">
      <c r="A48" s="43"/>
      <c r="B48" s="43"/>
      <c r="C48" s="43"/>
      <c r="D48" s="43"/>
      <c r="E48" s="43"/>
      <c r="F48" s="43"/>
    </row>
    <row r="49" spans="1:8" ht="15.75" customHeight="1" thickBot="1" x14ac:dyDescent="0.3">
      <c r="A49" s="44"/>
      <c r="B49" s="44"/>
      <c r="C49" s="44"/>
      <c r="D49" s="44"/>
      <c r="E49" s="44"/>
      <c r="F49" s="44"/>
    </row>
    <row r="50" spans="1:8" ht="30.75" customHeight="1" thickBot="1" x14ac:dyDescent="0.3">
      <c r="A50" s="26" t="s">
        <v>3</v>
      </c>
      <c r="B50" s="26" t="s">
        <v>0</v>
      </c>
      <c r="C50" s="26" t="s">
        <v>1</v>
      </c>
      <c r="D50" s="26" t="s">
        <v>2</v>
      </c>
      <c r="E50" s="26" t="s">
        <v>26</v>
      </c>
      <c r="F50" s="27" t="s">
        <v>28</v>
      </c>
      <c r="G50" s="27" t="s">
        <v>113</v>
      </c>
      <c r="H50" s="27" t="s">
        <v>114</v>
      </c>
    </row>
    <row r="51" spans="1:8" x14ac:dyDescent="0.25">
      <c r="A51" s="35" t="s">
        <v>7</v>
      </c>
      <c r="B51" s="10">
        <v>10000</v>
      </c>
      <c r="C51" s="10">
        <v>10396</v>
      </c>
      <c r="D51" s="9" t="s">
        <v>55</v>
      </c>
      <c r="E51" s="10" t="e">
        <f>(#REF!/12*3.14*3*8)+428.84+(92.2*#REF!)+(75.36*#REF!)</f>
        <v>#REF!</v>
      </c>
      <c r="F51" s="9">
        <v>4</v>
      </c>
      <c r="G51" s="49"/>
      <c r="H51" s="49"/>
    </row>
    <row r="52" spans="1:8" x14ac:dyDescent="0.25">
      <c r="A52" s="36"/>
      <c r="B52" s="24">
        <v>11000</v>
      </c>
      <c r="C52" s="24">
        <v>11148</v>
      </c>
      <c r="D52" s="23" t="s">
        <v>56</v>
      </c>
      <c r="E52" s="24" t="e">
        <f>(#REF!/12*3.14*3*8)+428.84+(92.2*#REF!)+(75.36*#REF!)</f>
        <v>#REF!</v>
      </c>
      <c r="F52" s="23">
        <v>4</v>
      </c>
      <c r="G52" s="53"/>
      <c r="H52" s="53"/>
    </row>
    <row r="53" spans="1:8" x14ac:dyDescent="0.25">
      <c r="A53" s="36"/>
      <c r="B53" s="12">
        <v>12000</v>
      </c>
      <c r="C53" s="12">
        <v>11900</v>
      </c>
      <c r="D53" s="11" t="s">
        <v>57</v>
      </c>
      <c r="E53" s="12" t="e">
        <f>(#REF!/12*3.14*3*8)+428.84+(92.2*#REF!)+(75.36*#REF!)</f>
        <v>#REF!</v>
      </c>
      <c r="F53" s="11">
        <v>4</v>
      </c>
      <c r="G53" s="50"/>
      <c r="H53" s="50"/>
    </row>
    <row r="54" spans="1:8" x14ac:dyDescent="0.25">
      <c r="A54" s="36"/>
      <c r="B54" s="24">
        <v>13000</v>
      </c>
      <c r="C54" s="24">
        <v>13404</v>
      </c>
      <c r="D54" s="23" t="s">
        <v>58</v>
      </c>
      <c r="E54" s="24" t="e">
        <f>(#REF!/12*3.14*3*8)+428.84+(92.2*#REF!)+(75.36*#REF!)</f>
        <v>#REF!</v>
      </c>
      <c r="F54" s="23">
        <v>6</v>
      </c>
      <c r="G54" s="53"/>
      <c r="H54" s="53"/>
    </row>
    <row r="55" spans="1:8" x14ac:dyDescent="0.25">
      <c r="A55" s="36"/>
      <c r="B55" s="12">
        <v>14000</v>
      </c>
      <c r="C55" s="12">
        <v>14156</v>
      </c>
      <c r="D55" s="11" t="s">
        <v>59</v>
      </c>
      <c r="E55" s="12" t="e">
        <f>(#REF!/12*3.14*3*8)+428.84+(92.2*#REF!)+(75.36*#REF!)</f>
        <v>#REF!</v>
      </c>
      <c r="F55" s="11">
        <v>6</v>
      </c>
      <c r="G55" s="50"/>
      <c r="H55" s="50"/>
    </row>
    <row r="56" spans="1:8" x14ac:dyDescent="0.25">
      <c r="A56" s="36"/>
      <c r="B56" s="24">
        <v>15000</v>
      </c>
      <c r="C56" s="24">
        <v>14908</v>
      </c>
      <c r="D56" s="23" t="s">
        <v>60</v>
      </c>
      <c r="E56" s="24" t="e">
        <f>(#REF!/12*3.14*3*8)+428.84+(92.2*#REF!)+(75.36*#REF!)</f>
        <v>#REF!</v>
      </c>
      <c r="F56" s="23">
        <v>6</v>
      </c>
      <c r="G56" s="53"/>
      <c r="H56" s="53"/>
    </row>
    <row r="57" spans="1:8" x14ac:dyDescent="0.25">
      <c r="A57" s="36"/>
      <c r="B57" s="12">
        <v>16000</v>
      </c>
      <c r="C57" s="3">
        <v>16412</v>
      </c>
      <c r="D57" s="5" t="s">
        <v>61</v>
      </c>
      <c r="E57" s="12" t="e">
        <f>(#REF!/12*3.14*3*8)+428.84+(92.2*#REF!)+(75.36*#REF!)</f>
        <v>#REF!</v>
      </c>
      <c r="F57" s="11">
        <v>6</v>
      </c>
      <c r="G57" s="50"/>
      <c r="H57" s="50"/>
    </row>
    <row r="58" spans="1:8" x14ac:dyDescent="0.25">
      <c r="A58" s="36"/>
      <c r="B58" s="24">
        <v>17000</v>
      </c>
      <c r="C58" s="24">
        <v>17164</v>
      </c>
      <c r="D58" s="23" t="s">
        <v>20</v>
      </c>
      <c r="E58" s="24" t="e">
        <f>(#REF!/12*3.14*3*8)+428.84+(92.2*#REF!)+(75.36*#REF!)</f>
        <v>#REF!</v>
      </c>
      <c r="F58" s="23">
        <v>6</v>
      </c>
      <c r="G58" s="53"/>
      <c r="H58" s="53"/>
    </row>
    <row r="59" spans="1:8" x14ac:dyDescent="0.25">
      <c r="A59" s="36"/>
      <c r="B59" s="12">
        <v>18000</v>
      </c>
      <c r="C59" s="3">
        <v>17917</v>
      </c>
      <c r="D59" s="5" t="s">
        <v>62</v>
      </c>
      <c r="E59" s="12" t="e">
        <f>(#REF!/12*3.14*3*8)+428.84+(92.2*#REF!)+(75.36*#REF!)</f>
        <v>#REF!</v>
      </c>
      <c r="F59" s="11">
        <v>6</v>
      </c>
      <c r="G59" s="50"/>
      <c r="H59" s="50"/>
    </row>
    <row r="60" spans="1:8" x14ac:dyDescent="0.25">
      <c r="A60" s="36"/>
      <c r="B60" s="24">
        <v>19000</v>
      </c>
      <c r="C60" s="24">
        <v>19421</v>
      </c>
      <c r="D60" s="23" t="s">
        <v>63</v>
      </c>
      <c r="E60" s="24" t="e">
        <f>(#REF!/12*3.14*3*8)+428.84+(92.2*#REF!)+(75.36*#REF!)</f>
        <v>#REF!</v>
      </c>
      <c r="F60" s="23">
        <v>6</v>
      </c>
      <c r="G60" s="53"/>
      <c r="H60" s="53"/>
    </row>
    <row r="61" spans="1:8" ht="15.75" thickBot="1" x14ac:dyDescent="0.3">
      <c r="A61" s="37"/>
      <c r="B61" s="15">
        <v>20000</v>
      </c>
      <c r="C61" s="16">
        <v>20173.080000000002</v>
      </c>
      <c r="D61" s="14" t="s">
        <v>64</v>
      </c>
      <c r="E61" s="15" t="e">
        <f>(#REF!/12*3.14*3*8)+428.84+(92.2*#REF!)+(75.36*#REF!)</f>
        <v>#REF!</v>
      </c>
      <c r="F61" s="14">
        <v>6</v>
      </c>
      <c r="G61" s="51"/>
      <c r="H61" s="51"/>
    </row>
    <row r="62" spans="1:8" ht="15.75" thickBot="1" x14ac:dyDescent="0.3">
      <c r="A62" s="2"/>
      <c r="B62" s="1"/>
      <c r="C62" s="1"/>
      <c r="D62" s="1"/>
      <c r="E62" s="8"/>
      <c r="F62" s="48"/>
      <c r="G62" s="55"/>
      <c r="H62" s="55"/>
    </row>
    <row r="63" spans="1:8" x14ac:dyDescent="0.25">
      <c r="A63" s="35" t="s">
        <v>8</v>
      </c>
      <c r="B63" s="31">
        <v>7000</v>
      </c>
      <c r="C63" s="31">
        <v>7087.02</v>
      </c>
      <c r="D63" s="30" t="s">
        <v>66</v>
      </c>
      <c r="E63" s="31" t="e">
        <f>(#REF!/12*3.14*3*10)+868.96+(117.75*#REF!)+(94.19*#REF!)</f>
        <v>#REF!</v>
      </c>
      <c r="F63" s="30">
        <v>4</v>
      </c>
      <c r="G63" s="52"/>
      <c r="H63" s="52"/>
    </row>
    <row r="64" spans="1:8" ht="15" customHeight="1" x14ac:dyDescent="0.25">
      <c r="A64" s="36"/>
      <c r="B64" s="12">
        <v>8000</v>
      </c>
      <c r="C64" s="12">
        <v>8262.0499999999993</v>
      </c>
      <c r="D64" s="11" t="s">
        <v>65</v>
      </c>
      <c r="E64" s="12" t="e">
        <f>(#REF!/12*3.14*3*10)+868.96+(117.75*#REF!)+(94.19*#REF!)</f>
        <v>#REF!</v>
      </c>
      <c r="F64" s="11">
        <v>4</v>
      </c>
      <c r="G64" s="56"/>
      <c r="H64" s="56"/>
    </row>
    <row r="65" spans="1:76" x14ac:dyDescent="0.25">
      <c r="A65" s="36"/>
      <c r="B65" s="24">
        <v>9000</v>
      </c>
      <c r="C65" s="24">
        <v>9437</v>
      </c>
      <c r="D65" s="23" t="s">
        <v>67</v>
      </c>
      <c r="E65" s="24" t="e">
        <f>(#REF!/12*3.14*3*10)+868.96+(117.75*#REF!)+(94.19*#REF!)</f>
        <v>#REF!</v>
      </c>
      <c r="F65" s="23">
        <v>4</v>
      </c>
      <c r="G65" s="53"/>
      <c r="H65" s="53"/>
    </row>
    <row r="66" spans="1:76" x14ac:dyDescent="0.25">
      <c r="A66" s="36"/>
      <c r="B66" s="12">
        <v>10000</v>
      </c>
      <c r="C66" s="12">
        <v>10612</v>
      </c>
      <c r="D66" s="11" t="s">
        <v>68</v>
      </c>
      <c r="E66" s="12" t="e">
        <f>(#REF!/12*3.14*3*10)+868.96+(117.75*#REF!)+(94.19*#REF!)</f>
        <v>#REF!</v>
      </c>
      <c r="F66" s="11">
        <v>4</v>
      </c>
      <c r="G66" s="50"/>
      <c r="H66" s="50"/>
    </row>
    <row r="67" spans="1:76" x14ac:dyDescent="0.25">
      <c r="A67" s="36"/>
      <c r="B67" s="24">
        <v>11000</v>
      </c>
      <c r="C67" s="24">
        <v>11787</v>
      </c>
      <c r="D67" s="23" t="s">
        <v>69</v>
      </c>
      <c r="E67" s="24" t="e">
        <f>(#REF!/12*3.14*3*10)+868.96+(117.75*#REF!)+(94.19*#REF!)</f>
        <v>#REF!</v>
      </c>
      <c r="F67" s="23">
        <v>4</v>
      </c>
      <c r="G67" s="53"/>
      <c r="H67" s="53"/>
    </row>
    <row r="68" spans="1:76" x14ac:dyDescent="0.25">
      <c r="A68" s="36"/>
      <c r="B68" s="12">
        <v>12000</v>
      </c>
      <c r="C68" s="12">
        <v>12962</v>
      </c>
      <c r="D68" s="11" t="s">
        <v>70</v>
      </c>
      <c r="E68" s="12" t="e">
        <f>(#REF!/12*3.14*3*10)+868.96+(117.75*#REF!)+(94.19*#REF!)</f>
        <v>#REF!</v>
      </c>
      <c r="F68" s="11">
        <v>4</v>
      </c>
      <c r="G68" s="50"/>
      <c r="H68" s="50"/>
    </row>
    <row r="69" spans="1:76" x14ac:dyDescent="0.25">
      <c r="A69" s="36"/>
      <c r="B69" s="24">
        <v>13000</v>
      </c>
      <c r="C69" s="24">
        <v>12962</v>
      </c>
      <c r="D69" s="23" t="s">
        <v>70</v>
      </c>
      <c r="E69" s="24" t="e">
        <f>(#REF!/12*3.14*3*10)+868.96+(117.75*#REF!)+(94.19*#REF!)</f>
        <v>#REF!</v>
      </c>
      <c r="F69" s="23">
        <v>4</v>
      </c>
      <c r="G69" s="53"/>
      <c r="H69" s="53"/>
    </row>
    <row r="70" spans="1:76" x14ac:dyDescent="0.25">
      <c r="A70" s="36"/>
      <c r="B70" s="12">
        <v>14000</v>
      </c>
      <c r="C70" s="12">
        <v>14137</v>
      </c>
      <c r="D70" s="11" t="s">
        <v>71</v>
      </c>
      <c r="E70" s="12" t="e">
        <f>(#REF!/12*3.14*3*10)+868.96+(117.75*#REF!)+(94.19*#REF!)</f>
        <v>#REF!</v>
      </c>
      <c r="F70" s="11">
        <v>4</v>
      </c>
      <c r="G70" s="50"/>
      <c r="H70" s="50"/>
    </row>
    <row r="71" spans="1:76" x14ac:dyDescent="0.25">
      <c r="A71" s="36"/>
      <c r="B71" s="24">
        <v>15000</v>
      </c>
      <c r="C71" s="24">
        <v>15312</v>
      </c>
      <c r="D71" s="23" t="s">
        <v>72</v>
      </c>
      <c r="E71" s="24" t="e">
        <f>(#REF!/12*3.14*3*10)+868.96+(117.75*#REF!)+(94.19*#REF!)</f>
        <v>#REF!</v>
      </c>
      <c r="F71" s="23">
        <v>6</v>
      </c>
      <c r="G71" s="53"/>
      <c r="H71" s="53"/>
    </row>
    <row r="72" spans="1:76" x14ac:dyDescent="0.25">
      <c r="A72" s="36"/>
      <c r="B72" s="12">
        <v>20000</v>
      </c>
      <c r="C72" s="12">
        <v>20012.43</v>
      </c>
      <c r="D72" s="11" t="s">
        <v>42</v>
      </c>
      <c r="E72" s="12" t="e">
        <f>(#REF!/12*3.14*3*10)+868.96+(117.75*#REF!)+(94.19*#REF!)</f>
        <v>#REF!</v>
      </c>
      <c r="F72" s="11">
        <v>6</v>
      </c>
      <c r="G72" s="50"/>
      <c r="H72" s="50"/>
    </row>
    <row r="73" spans="1:76" x14ac:dyDescent="0.25">
      <c r="A73" s="36"/>
      <c r="B73" s="24">
        <v>25000</v>
      </c>
      <c r="C73" s="24">
        <v>25887</v>
      </c>
      <c r="D73" s="23" t="s">
        <v>73</v>
      </c>
      <c r="E73" s="24" t="e">
        <f>(#REF!/12*3.14*3*10)+868.96+(117.75*#REF!)+(94.19*#REF!)</f>
        <v>#REF!</v>
      </c>
      <c r="F73" s="23">
        <v>8</v>
      </c>
      <c r="G73" s="53"/>
      <c r="H73" s="53"/>
    </row>
    <row r="74" spans="1:76" x14ac:dyDescent="0.25">
      <c r="A74" s="36"/>
      <c r="B74" s="12">
        <v>30000</v>
      </c>
      <c r="C74" s="12">
        <v>30587</v>
      </c>
      <c r="D74" s="11" t="s">
        <v>74</v>
      </c>
      <c r="E74" s="12" t="e">
        <f>(#REF!/12*3.14*3*10)+868.96+(117.75*#REF!)+(94.19*#REF!)</f>
        <v>#REF!</v>
      </c>
      <c r="F74" s="11">
        <v>10</v>
      </c>
      <c r="G74" s="50"/>
      <c r="H74" s="50"/>
    </row>
    <row r="75" spans="1:76" x14ac:dyDescent="0.25">
      <c r="A75" s="36"/>
      <c r="B75" s="24">
        <v>35000</v>
      </c>
      <c r="C75" s="24">
        <v>35287.910000000003</v>
      </c>
      <c r="D75" s="23" t="s">
        <v>75</v>
      </c>
      <c r="E75" s="24" t="e">
        <f>(#REF!/12*3.14*3*10)+868.96+(117.75*#REF!)+(94.19*#REF!)</f>
        <v>#REF!</v>
      </c>
      <c r="F75" s="23">
        <v>10</v>
      </c>
      <c r="G75" s="53"/>
      <c r="H75" s="53"/>
    </row>
    <row r="76" spans="1:76" ht="15.75" thickBot="1" x14ac:dyDescent="0.3">
      <c r="A76" s="37"/>
      <c r="B76" s="15">
        <v>40000</v>
      </c>
      <c r="C76" s="15">
        <v>39988</v>
      </c>
      <c r="D76" s="14" t="s">
        <v>76</v>
      </c>
      <c r="E76" s="15" t="e">
        <f>(#REF!/12*3.14*3*10)+868.96+(117.75*#REF!)+(94.19*#REF!)</f>
        <v>#REF!</v>
      </c>
      <c r="F76" s="14">
        <v>12</v>
      </c>
      <c r="G76" s="51"/>
      <c r="H76" s="51"/>
    </row>
    <row r="77" spans="1:76" ht="15.75" thickBot="1" x14ac:dyDescent="0.3">
      <c r="A77" s="2"/>
      <c r="B77" s="1"/>
      <c r="C77" s="1"/>
      <c r="D77" s="1"/>
      <c r="E77" s="8"/>
      <c r="F77" s="48"/>
    </row>
    <row r="78" spans="1:76" x14ac:dyDescent="0.25">
      <c r="A78" s="35" t="s">
        <v>9</v>
      </c>
      <c r="B78" s="31">
        <v>10000</v>
      </c>
      <c r="C78" s="31">
        <v>10543.03</v>
      </c>
      <c r="D78" s="30" t="s">
        <v>77</v>
      </c>
      <c r="E78" s="31" t="e">
        <f>(#REF!/12*3.14*4*12)+1681.16+(286.37*#REF!)+(150.72*#REF!)</f>
        <v>#REF!</v>
      </c>
      <c r="F78" s="30">
        <v>4</v>
      </c>
      <c r="G78" s="30"/>
      <c r="H78" s="30"/>
      <c r="I78" s="6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6"/>
      <c r="BP78" s="6"/>
      <c r="BQ78" s="6"/>
      <c r="BR78" s="6"/>
      <c r="BS78" s="6"/>
      <c r="BT78" s="6"/>
      <c r="BU78" s="6"/>
      <c r="BV78" s="6"/>
      <c r="BW78" s="6"/>
      <c r="BX78" s="6"/>
    </row>
    <row r="79" spans="1:76" ht="15" customHeight="1" x14ac:dyDescent="0.25">
      <c r="A79" s="41"/>
      <c r="B79" s="12">
        <v>11000</v>
      </c>
      <c r="C79" s="12">
        <v>11377</v>
      </c>
      <c r="D79" s="11" t="s">
        <v>10</v>
      </c>
      <c r="E79" s="12" t="e">
        <f>(#REF!/12*3.14*4*12)+1681.16+(286.37*#REF!)+(150.72*#REF!)</f>
        <v>#REF!</v>
      </c>
      <c r="F79" s="11">
        <v>4</v>
      </c>
      <c r="G79" s="50"/>
      <c r="H79" s="50"/>
    </row>
    <row r="80" spans="1:76" x14ac:dyDescent="0.25">
      <c r="A80" s="41"/>
      <c r="B80" s="24">
        <v>12000</v>
      </c>
      <c r="C80" s="24">
        <v>12221.76</v>
      </c>
      <c r="D80" s="23" t="s">
        <v>78</v>
      </c>
      <c r="E80" s="24" t="e">
        <f>(#REF!/12*3.14*4*12)+1681.16+(286.37*#REF!)+(150.72*#REF!)</f>
        <v>#REF!</v>
      </c>
      <c r="F80" s="23">
        <v>4</v>
      </c>
      <c r="G80" s="53"/>
      <c r="H80" s="53"/>
    </row>
    <row r="81" spans="1:8" x14ac:dyDescent="0.25">
      <c r="A81" s="41"/>
      <c r="B81" s="12">
        <v>13000</v>
      </c>
      <c r="C81" s="12">
        <v>13066</v>
      </c>
      <c r="D81" s="11" t="s">
        <v>79</v>
      </c>
      <c r="E81" s="12" t="e">
        <f>(#REF!/12*3.14*4*12)+1681.16+(286.37*#REF!)+(150.72*#REF!)</f>
        <v>#REF!</v>
      </c>
      <c r="F81" s="11">
        <v>4</v>
      </c>
      <c r="G81" s="50"/>
      <c r="H81" s="50"/>
    </row>
    <row r="82" spans="1:8" x14ac:dyDescent="0.25">
      <c r="A82" s="41"/>
      <c r="B82" s="24">
        <v>14000</v>
      </c>
      <c r="C82" s="24">
        <v>14755</v>
      </c>
      <c r="D82" s="23" t="s">
        <v>80</v>
      </c>
      <c r="E82" s="24" t="e">
        <f>(#REF!/12*3.14*4*12)+1681.16+(286.37*#REF!)+(150.72*#REF!)</f>
        <v>#REF!</v>
      </c>
      <c r="F82" s="23">
        <v>4</v>
      </c>
      <c r="G82" s="53"/>
      <c r="H82" s="53"/>
    </row>
    <row r="83" spans="1:8" x14ac:dyDescent="0.25">
      <c r="A83" s="41"/>
      <c r="B83" s="12">
        <v>15000</v>
      </c>
      <c r="C83" s="12">
        <v>15599.6</v>
      </c>
      <c r="D83" s="11" t="s">
        <v>81</v>
      </c>
      <c r="E83" s="12" t="e">
        <f>(#REF!/12*3.14*4*12)+1681.16+(286.37*#REF!)+(150.72*#REF!)</f>
        <v>#REF!</v>
      </c>
      <c r="F83" s="11">
        <v>6</v>
      </c>
      <c r="G83" s="50"/>
      <c r="H83" s="50"/>
    </row>
    <row r="84" spans="1:8" x14ac:dyDescent="0.25">
      <c r="A84" s="41"/>
      <c r="B84" s="24">
        <v>16000</v>
      </c>
      <c r="C84" s="24">
        <v>16444.060000000001</v>
      </c>
      <c r="D84" s="23" t="s">
        <v>38</v>
      </c>
      <c r="E84" s="24" t="e">
        <f>(#REF!/12*3.14*4*12)+1681.16+(286.37*#REF!)+(150.72*#REF!)</f>
        <v>#REF!</v>
      </c>
      <c r="F84" s="23">
        <v>6</v>
      </c>
      <c r="G84" s="53"/>
      <c r="H84" s="53"/>
    </row>
    <row r="85" spans="1:8" x14ac:dyDescent="0.25">
      <c r="A85" s="41"/>
      <c r="B85" s="12">
        <v>17000</v>
      </c>
      <c r="C85" s="12">
        <v>17288.52</v>
      </c>
      <c r="D85" s="11" t="s">
        <v>82</v>
      </c>
      <c r="E85" s="12" t="e">
        <f>(#REF!/12*3.14*4*12)+1681.16+(286.37*#REF!)+(150.72*#REF!)</f>
        <v>#REF!</v>
      </c>
      <c r="F85" s="11">
        <v>6</v>
      </c>
      <c r="G85" s="50"/>
      <c r="H85" s="50"/>
    </row>
    <row r="86" spans="1:8" x14ac:dyDescent="0.25">
      <c r="A86" s="41"/>
      <c r="B86" s="24">
        <v>18000</v>
      </c>
      <c r="C86" s="24">
        <v>18132.990000000002</v>
      </c>
      <c r="D86" s="23" t="s">
        <v>83</v>
      </c>
      <c r="E86" s="24" t="e">
        <f>(#REF!/12*3.14*4*12)+1681.16+(286.37*#REF!)+(150.72*#REF!)</f>
        <v>#REF!</v>
      </c>
      <c r="F86" s="23">
        <v>6</v>
      </c>
      <c r="G86" s="53"/>
      <c r="H86" s="53"/>
    </row>
    <row r="87" spans="1:8" x14ac:dyDescent="0.25">
      <c r="A87" s="41"/>
      <c r="B87" s="12">
        <v>19000</v>
      </c>
      <c r="C87" s="12">
        <v>19821.91</v>
      </c>
      <c r="D87" s="11" t="s">
        <v>84</v>
      </c>
      <c r="E87" s="12" t="e">
        <f>(#REF!/12*3.14*4*12)+1681.16+(286.37*#REF!)+(150.72*#REF!)</f>
        <v>#REF!</v>
      </c>
      <c r="F87" s="11">
        <v>6</v>
      </c>
      <c r="G87" s="50"/>
      <c r="H87" s="50"/>
    </row>
    <row r="88" spans="1:8" x14ac:dyDescent="0.25">
      <c r="A88" s="41"/>
      <c r="B88" s="24">
        <v>20000</v>
      </c>
      <c r="C88" s="24">
        <v>20666.37</v>
      </c>
      <c r="D88" s="23" t="s">
        <v>85</v>
      </c>
      <c r="E88" s="24" t="e">
        <f>(#REF!/12*3.14*4*12)+1681.16+(286.37*#REF!)+(150.72*#REF!)</f>
        <v>#REF!</v>
      </c>
      <c r="F88" s="23">
        <v>6</v>
      </c>
      <c r="G88" s="53"/>
      <c r="H88" s="53"/>
    </row>
    <row r="89" spans="1:8" x14ac:dyDescent="0.25">
      <c r="A89" s="41"/>
      <c r="B89" s="12">
        <v>21000</v>
      </c>
      <c r="C89" s="12">
        <v>21510.83</v>
      </c>
      <c r="D89" s="11" t="s">
        <v>86</v>
      </c>
      <c r="E89" s="12" t="e">
        <f>(#REF!/12*3.14*4*12)+1681.16+(286.37*#REF!)+(150.72*#REF!)</f>
        <v>#REF!</v>
      </c>
      <c r="F89" s="11">
        <v>6</v>
      </c>
      <c r="G89" s="50"/>
      <c r="H89" s="50"/>
    </row>
    <row r="90" spans="1:8" x14ac:dyDescent="0.25">
      <c r="A90" s="41"/>
      <c r="B90" s="24">
        <v>22000</v>
      </c>
      <c r="C90" s="24">
        <v>22355.29</v>
      </c>
      <c r="D90" s="23" t="s">
        <v>87</v>
      </c>
      <c r="E90" s="24" t="e">
        <f>(#REF!/12*3.14*4*12)+1681.16+(286.37*#REF!)+(150.72*#REF!)</f>
        <v>#REF!</v>
      </c>
      <c r="F90" s="23">
        <v>6</v>
      </c>
      <c r="G90" s="53"/>
      <c r="H90" s="53"/>
    </row>
    <row r="91" spans="1:8" x14ac:dyDescent="0.25">
      <c r="A91" s="41"/>
      <c r="B91" s="12">
        <v>23000</v>
      </c>
      <c r="C91" s="12">
        <v>23199.75</v>
      </c>
      <c r="D91" s="11" t="s">
        <v>88</v>
      </c>
      <c r="E91" s="12" t="e">
        <f>(#REF!/12*3.14*4*12)+1681.16+(286.37*#REF!)+(150.72*#REF!)</f>
        <v>#REF!</v>
      </c>
      <c r="F91" s="11">
        <v>8</v>
      </c>
      <c r="G91" s="50"/>
      <c r="H91" s="50"/>
    </row>
    <row r="92" spans="1:8" ht="15.75" thickBot="1" x14ac:dyDescent="0.3">
      <c r="A92" s="42"/>
      <c r="B92" s="29">
        <v>24000</v>
      </c>
      <c r="C92" s="29">
        <v>24044.21</v>
      </c>
      <c r="D92" s="32" t="s">
        <v>89</v>
      </c>
      <c r="E92" s="29" t="e">
        <f>(#REF!/12*3.14*4*12)+1681.16+(286.37*#REF!)+(150.72*#REF!)</f>
        <v>#REF!</v>
      </c>
      <c r="F92" s="28">
        <v>8</v>
      </c>
      <c r="G92" s="54"/>
      <c r="H92" s="54"/>
    </row>
    <row r="93" spans="1:8" ht="15" customHeight="1" x14ac:dyDescent="0.25"/>
    <row r="94" spans="1:8" ht="15.75" customHeight="1" x14ac:dyDescent="0.25">
      <c r="A94" s="43"/>
      <c r="B94" s="43"/>
      <c r="C94" s="43"/>
      <c r="D94" s="43"/>
      <c r="E94" s="43"/>
      <c r="F94" s="43"/>
    </row>
    <row r="95" spans="1:8" ht="15.75" customHeight="1" thickBot="1" x14ac:dyDescent="0.3">
      <c r="A95" s="44"/>
      <c r="B95" s="44"/>
      <c r="C95" s="44"/>
      <c r="D95" s="44"/>
      <c r="E95" s="44"/>
      <c r="F95" s="44"/>
    </row>
    <row r="96" spans="1:8" ht="45.75" thickBot="1" x14ac:dyDescent="0.3">
      <c r="A96" s="26" t="s">
        <v>3</v>
      </c>
      <c r="B96" s="26" t="s">
        <v>0</v>
      </c>
      <c r="C96" s="26" t="s">
        <v>1</v>
      </c>
      <c r="D96" s="26" t="s">
        <v>2</v>
      </c>
      <c r="E96" s="26" t="s">
        <v>26</v>
      </c>
      <c r="F96" s="27" t="s">
        <v>27</v>
      </c>
      <c r="G96" s="27" t="s">
        <v>113</v>
      </c>
      <c r="H96" s="27" t="s">
        <v>114</v>
      </c>
    </row>
    <row r="97" spans="1:8" x14ac:dyDescent="0.25">
      <c r="A97" s="35" t="s">
        <v>30</v>
      </c>
      <c r="B97" s="10">
        <v>25000</v>
      </c>
      <c r="C97" s="10">
        <v>25733.13</v>
      </c>
      <c r="D97" s="19" t="s">
        <v>18</v>
      </c>
      <c r="E97" s="10" t="e">
        <f>(#REF!/12*3.14*4*12)+1681.16+(286.37*#REF!)+(150.72*#REF!)</f>
        <v>#REF!</v>
      </c>
      <c r="F97" s="9">
        <v>8</v>
      </c>
      <c r="G97" s="50"/>
      <c r="H97" s="50"/>
    </row>
    <row r="98" spans="1:8" x14ac:dyDescent="0.25">
      <c r="A98" s="41"/>
      <c r="B98" s="24">
        <v>26000</v>
      </c>
      <c r="C98" s="24">
        <v>26577.59</v>
      </c>
      <c r="D98" s="33" t="s">
        <v>90</v>
      </c>
      <c r="E98" s="24" t="e">
        <f>(#REF!/12*3.14*4*12)+1681.16+(286.37*#REF!)+(150.72*#REF!)</f>
        <v>#REF!</v>
      </c>
      <c r="F98" s="23">
        <v>8</v>
      </c>
      <c r="G98" s="53"/>
      <c r="H98" s="53"/>
    </row>
    <row r="99" spans="1:8" x14ac:dyDescent="0.25">
      <c r="A99" s="41"/>
      <c r="B99" s="12">
        <v>27000</v>
      </c>
      <c r="C99" s="12">
        <v>27422.05</v>
      </c>
      <c r="D99" s="20" t="s">
        <v>91</v>
      </c>
      <c r="E99" s="12" t="e">
        <f>(#REF!/12*3.14*4*12)+1681.16+(286.37*#REF!)+(150.72*#REF!)</f>
        <v>#REF!</v>
      </c>
      <c r="F99" s="11">
        <v>8</v>
      </c>
      <c r="G99" s="50"/>
      <c r="H99" s="50"/>
    </row>
    <row r="100" spans="1:8" x14ac:dyDescent="0.25">
      <c r="A100" s="41"/>
      <c r="B100" s="24">
        <v>28000</v>
      </c>
      <c r="C100" s="24">
        <v>28266.52</v>
      </c>
      <c r="D100" s="33" t="s">
        <v>92</v>
      </c>
      <c r="E100" s="24" t="e">
        <f>(#REF!/12*3.14*4*12)+1681.16+(286.37*#REF!)+(150.72*#REF!)</f>
        <v>#REF!</v>
      </c>
      <c r="F100" s="23">
        <v>10</v>
      </c>
      <c r="G100" s="53"/>
      <c r="H100" s="53"/>
    </row>
    <row r="101" spans="1:8" x14ac:dyDescent="0.25">
      <c r="A101" s="41"/>
      <c r="B101" s="12">
        <v>29000</v>
      </c>
      <c r="C101" s="12">
        <v>29110.98</v>
      </c>
      <c r="D101" s="20" t="s">
        <v>93</v>
      </c>
      <c r="E101" s="12" t="e">
        <f>(#REF!/12*3.14*4*12)+1681.16+(286.37*#REF!)+(150.72*#REF!)</f>
        <v>#REF!</v>
      </c>
      <c r="F101" s="11">
        <v>10</v>
      </c>
      <c r="G101" s="50"/>
      <c r="H101" s="50"/>
    </row>
    <row r="102" spans="1:8" x14ac:dyDescent="0.25">
      <c r="A102" s="41"/>
      <c r="B102" s="24">
        <v>30000</v>
      </c>
      <c r="C102" s="24">
        <v>30799.9</v>
      </c>
      <c r="D102" s="33" t="s">
        <v>43</v>
      </c>
      <c r="E102" s="24" t="e">
        <f>(#REF!/12*3.14*4*12)+1681.16+(286.37*#REF!)+(150.72*#REF!)</f>
        <v>#REF!</v>
      </c>
      <c r="F102" s="23">
        <v>10</v>
      </c>
      <c r="G102" s="53"/>
      <c r="H102" s="53"/>
    </row>
    <row r="103" spans="1:8" x14ac:dyDescent="0.25">
      <c r="A103" s="41"/>
      <c r="B103" s="12">
        <v>31000</v>
      </c>
      <c r="C103" s="12">
        <v>31644.36</v>
      </c>
      <c r="D103" s="11" t="s">
        <v>94</v>
      </c>
      <c r="E103" s="12" t="e">
        <f>(#REF!/12*3.14*4*12)+1681.16+(286.37*#REF!)+(150.72*#REF!)</f>
        <v>#REF!</v>
      </c>
      <c r="F103" s="11">
        <v>10</v>
      </c>
      <c r="G103" s="50"/>
      <c r="H103" s="50"/>
    </row>
    <row r="104" spans="1:8" x14ac:dyDescent="0.25">
      <c r="A104" s="41"/>
      <c r="B104" s="24">
        <v>32000</v>
      </c>
      <c r="C104" s="24">
        <v>32488.82</v>
      </c>
      <c r="D104" s="33" t="s">
        <v>95</v>
      </c>
      <c r="E104" s="24" t="e">
        <f>(#REF!/12*3.14*4*12)+1681.16+(286.37*#REF!)+(150.72*#REF!)</f>
        <v>#REF!</v>
      </c>
      <c r="F104" s="23">
        <v>10</v>
      </c>
      <c r="G104" s="53"/>
      <c r="H104" s="53"/>
    </row>
    <row r="105" spans="1:8" x14ac:dyDescent="0.25">
      <c r="A105" s="41"/>
      <c r="B105" s="12">
        <v>33000</v>
      </c>
      <c r="C105" s="12">
        <v>33333.279999999999</v>
      </c>
      <c r="D105" s="20" t="s">
        <v>96</v>
      </c>
      <c r="E105" s="12" t="e">
        <f>(#REF!/12*3.14*4*12)+1681.16+(286.37*#REF!)+(150.72*#REF!)</f>
        <v>#REF!</v>
      </c>
      <c r="F105" s="11">
        <v>10</v>
      </c>
      <c r="G105" s="50"/>
      <c r="H105" s="50"/>
    </row>
    <row r="106" spans="1:8" x14ac:dyDescent="0.25">
      <c r="A106" s="41"/>
      <c r="B106" s="24">
        <v>34000</v>
      </c>
      <c r="C106" s="24">
        <v>34177.74</v>
      </c>
      <c r="D106" s="33" t="s">
        <v>97</v>
      </c>
      <c r="E106" s="24" t="e">
        <f>(#REF!/12*3.14*4*12)+1681.16+(286.37*#REF!)+(150.72*#REF!)</f>
        <v>#REF!</v>
      </c>
      <c r="F106" s="23">
        <v>10</v>
      </c>
      <c r="G106" s="53"/>
      <c r="H106" s="53"/>
    </row>
    <row r="107" spans="1:8" x14ac:dyDescent="0.25">
      <c r="A107" s="41"/>
      <c r="B107" s="12">
        <v>35000</v>
      </c>
      <c r="C107" s="12">
        <v>35022.199999999997</v>
      </c>
      <c r="D107" s="20" t="s">
        <v>98</v>
      </c>
      <c r="E107" s="12" t="e">
        <f>(#REF!/12*3.14*4*12)+1681.16+(286.37*#REF!)+(150.72*#REF!)</f>
        <v>#REF!</v>
      </c>
      <c r="F107" s="11">
        <v>10</v>
      </c>
      <c r="G107" s="50"/>
      <c r="H107" s="50"/>
    </row>
    <row r="108" spans="1:8" x14ac:dyDescent="0.25">
      <c r="A108" s="41"/>
      <c r="B108" s="24">
        <v>36000</v>
      </c>
      <c r="C108" s="24">
        <v>36711.120000000003</v>
      </c>
      <c r="D108" s="33" t="s">
        <v>99</v>
      </c>
      <c r="E108" s="24" t="e">
        <f>(#REF!/12*3.14*4*12)+1681.16+(286.37*#REF!)+(150.72*#REF!)</f>
        <v>#REF!</v>
      </c>
      <c r="F108" s="23">
        <v>10</v>
      </c>
      <c r="G108" s="53"/>
      <c r="H108" s="53"/>
    </row>
    <row r="109" spans="1:8" x14ac:dyDescent="0.25">
      <c r="A109" s="41"/>
      <c r="B109" s="12">
        <v>37000</v>
      </c>
      <c r="C109" s="12">
        <v>37555.58</v>
      </c>
      <c r="D109" s="11" t="s">
        <v>100</v>
      </c>
      <c r="E109" s="12" t="e">
        <f>(#REF!/12*3.14*4*12)+1681.16+(286.37*#REF!)+(150.72*#REF!)</f>
        <v>#REF!</v>
      </c>
      <c r="F109" s="11">
        <v>10</v>
      </c>
      <c r="G109" s="50"/>
      <c r="H109" s="50"/>
    </row>
    <row r="110" spans="1:8" x14ac:dyDescent="0.25">
      <c r="A110" s="41"/>
      <c r="B110" s="24">
        <v>38000</v>
      </c>
      <c r="C110" s="24">
        <v>38400.050000000003</v>
      </c>
      <c r="D110" s="33" t="s">
        <v>101</v>
      </c>
      <c r="E110" s="24" t="e">
        <f>(#REF!/12*3.14*4*12)+1681.16+(286.37*#REF!)+(150.72*#REF!)</f>
        <v>#REF!</v>
      </c>
      <c r="F110" s="23">
        <v>12</v>
      </c>
      <c r="G110" s="53"/>
      <c r="H110" s="53"/>
    </row>
    <row r="111" spans="1:8" x14ac:dyDescent="0.25">
      <c r="A111" s="41"/>
      <c r="B111" s="12">
        <v>39000</v>
      </c>
      <c r="C111" s="12">
        <v>39244.51</v>
      </c>
      <c r="D111" s="20" t="s">
        <v>102</v>
      </c>
      <c r="E111" s="12" t="e">
        <f>(#REF!/12*3.14*4*12)+1681.16+(286.37*#REF!)+(150.72*#REF!)</f>
        <v>#REF!</v>
      </c>
      <c r="F111" s="11">
        <v>12</v>
      </c>
      <c r="G111" s="50"/>
      <c r="H111" s="50"/>
    </row>
    <row r="112" spans="1:8" x14ac:dyDescent="0.25">
      <c r="A112" s="41"/>
      <c r="B112" s="24">
        <v>40000</v>
      </c>
      <c r="C112" s="24">
        <v>40088.97</v>
      </c>
      <c r="D112" s="33" t="s">
        <v>103</v>
      </c>
      <c r="E112" s="24" t="e">
        <f>(#REF!/12*3.14*4*12)+1681.16+(286.37*#REF!)+(150.72*#REF!)</f>
        <v>#REF!</v>
      </c>
      <c r="F112" s="23">
        <v>12</v>
      </c>
      <c r="G112" s="53"/>
      <c r="H112" s="53"/>
    </row>
    <row r="113" spans="1:8" x14ac:dyDescent="0.25">
      <c r="A113" s="41"/>
      <c r="B113" s="12">
        <v>41000</v>
      </c>
      <c r="C113" s="12">
        <v>41777.89</v>
      </c>
      <c r="D113" s="20" t="s">
        <v>104</v>
      </c>
      <c r="E113" s="12" t="e">
        <f>(#REF!/12*3.14*4*12)+1681.16+(286.37*#REF!)+(150.72*#REF!)</f>
        <v>#REF!</v>
      </c>
      <c r="F113" s="11">
        <v>12</v>
      </c>
      <c r="G113" s="50"/>
      <c r="H113" s="50"/>
    </row>
    <row r="114" spans="1:8" x14ac:dyDescent="0.25">
      <c r="A114" s="41"/>
      <c r="B114" s="24">
        <v>42000</v>
      </c>
      <c r="C114" s="24">
        <v>42622.35</v>
      </c>
      <c r="D114" s="33" t="s">
        <v>105</v>
      </c>
      <c r="E114" s="24" t="e">
        <f>(#REF!/12*3.14*4*12)+1681.16+(286.37*#REF!)+(150.72*#REF!)</f>
        <v>#REF!</v>
      </c>
      <c r="F114" s="23">
        <v>12</v>
      </c>
      <c r="G114" s="53"/>
      <c r="H114" s="53"/>
    </row>
    <row r="115" spans="1:8" x14ac:dyDescent="0.25">
      <c r="A115" s="41"/>
      <c r="B115" s="12">
        <v>43000</v>
      </c>
      <c r="C115" s="12">
        <v>43466.81</v>
      </c>
      <c r="D115" s="17" t="s">
        <v>106</v>
      </c>
      <c r="E115" s="12" t="e">
        <f>(#REF!/12*3.14*4*12)+1681.16+(286.37*#REF!)+(150.72*#REF!)</f>
        <v>#REF!</v>
      </c>
      <c r="F115" s="11">
        <v>14</v>
      </c>
      <c r="G115" s="50"/>
      <c r="H115" s="50"/>
    </row>
    <row r="116" spans="1:8" x14ac:dyDescent="0.25">
      <c r="A116" s="41"/>
      <c r="B116" s="24">
        <v>44000</v>
      </c>
      <c r="C116" s="24">
        <v>44311.27</v>
      </c>
      <c r="D116" s="33" t="s">
        <v>107</v>
      </c>
      <c r="E116" s="24" t="e">
        <f>(#REF!/12*3.14*4*12)+1681.16+(286.37*#REF!)+(150.72*#REF!)</f>
        <v>#REF!</v>
      </c>
      <c r="F116" s="23">
        <v>14</v>
      </c>
      <c r="G116" s="53"/>
      <c r="H116" s="53"/>
    </row>
    <row r="117" spans="1:8" x14ac:dyDescent="0.25">
      <c r="A117" s="41"/>
      <c r="B117" s="12">
        <v>45000</v>
      </c>
      <c r="C117" s="12">
        <v>45155.73</v>
      </c>
      <c r="D117" s="20" t="s">
        <v>48</v>
      </c>
      <c r="E117" s="12" t="e">
        <f>(#REF!/12*3.14*4*12)+1681.16+(286.37*#REF!)+(150.72*#REF!)</f>
        <v>#REF!</v>
      </c>
      <c r="F117" s="11">
        <v>14</v>
      </c>
      <c r="G117" s="50"/>
      <c r="H117" s="50"/>
    </row>
    <row r="118" spans="1:8" x14ac:dyDescent="0.25">
      <c r="A118" s="41"/>
      <c r="B118" s="24">
        <v>46000</v>
      </c>
      <c r="C118" s="24">
        <v>46844.65</v>
      </c>
      <c r="D118" s="33" t="s">
        <v>108</v>
      </c>
      <c r="E118" s="24" t="e">
        <f>(#REF!/12*3.14*4*12)+1681.16+(286.37*#REF!)+(150.72*#REF!)</f>
        <v>#REF!</v>
      </c>
      <c r="F118" s="23">
        <v>14</v>
      </c>
      <c r="G118" s="53"/>
      <c r="H118" s="53"/>
    </row>
    <row r="119" spans="1:8" x14ac:dyDescent="0.25">
      <c r="A119" s="41"/>
      <c r="B119" s="12">
        <v>47000</v>
      </c>
      <c r="C119" s="12">
        <v>47689.11</v>
      </c>
      <c r="D119" s="20" t="s">
        <v>109</v>
      </c>
      <c r="E119" s="12" t="e">
        <f>(#REF!/12*3.14*4*12)+1681.16+(286.37*#REF!)+(150.72*#REF!)</f>
        <v>#REF!</v>
      </c>
      <c r="F119" s="11">
        <v>14</v>
      </c>
      <c r="G119" s="50"/>
      <c r="H119" s="50"/>
    </row>
    <row r="120" spans="1:8" x14ac:dyDescent="0.25">
      <c r="A120" s="41"/>
      <c r="B120" s="24">
        <v>48000</v>
      </c>
      <c r="C120" s="24">
        <v>48533.58</v>
      </c>
      <c r="D120" s="33" t="s">
        <v>110</v>
      </c>
      <c r="E120" s="24" t="e">
        <f>(#REF!/12*3.14*4*12)+1681.16+(286.37*#REF!)+(150.72*#REF!)</f>
        <v>#REF!</v>
      </c>
      <c r="F120" s="23" t="s">
        <v>29</v>
      </c>
      <c r="G120" s="53"/>
      <c r="H120" s="53"/>
    </row>
    <row r="121" spans="1:8" x14ac:dyDescent="0.25">
      <c r="A121" s="41"/>
      <c r="B121" s="12">
        <v>49000</v>
      </c>
      <c r="C121" s="12">
        <v>49378.04</v>
      </c>
      <c r="D121" s="17" t="s">
        <v>111</v>
      </c>
      <c r="E121" s="12" t="e">
        <f>(#REF!/12*3.14*4*12)+1681.16+(286.37*#REF!)+(150.72*#REF!)</f>
        <v>#REF!</v>
      </c>
      <c r="F121" s="11" t="s">
        <v>29</v>
      </c>
      <c r="G121" s="50"/>
      <c r="H121" s="50"/>
    </row>
    <row r="122" spans="1:8" ht="15.75" thickBot="1" x14ac:dyDescent="0.3">
      <c r="A122" s="42"/>
      <c r="B122" s="29">
        <v>50000</v>
      </c>
      <c r="C122" s="29">
        <v>50222.5</v>
      </c>
      <c r="D122" s="34" t="s">
        <v>112</v>
      </c>
      <c r="E122" s="29" t="e">
        <f>(#REF!/12*3.14*4*12)+1681.16+(286.37*#REF!)+(150.72*#REF!)</f>
        <v>#REF!</v>
      </c>
      <c r="F122" s="28" t="s">
        <v>29</v>
      </c>
      <c r="G122" s="54"/>
      <c r="H122" s="54"/>
    </row>
  </sheetData>
  <mergeCells count="12">
    <mergeCell ref="A2:F3"/>
    <mergeCell ref="A13:E13"/>
    <mergeCell ref="A29:A38"/>
    <mergeCell ref="A14:A27"/>
    <mergeCell ref="A5:A12"/>
    <mergeCell ref="A97:A122"/>
    <mergeCell ref="A78:A92"/>
    <mergeCell ref="A63:A76"/>
    <mergeCell ref="A51:A61"/>
    <mergeCell ref="A40:A46"/>
    <mergeCell ref="A94:F95"/>
    <mergeCell ref="A48:F49"/>
  </mergeCells>
  <pageMargins left="0.7" right="0.7" top="0.25" bottom="0.875" header="0.125" footer="0.25"/>
  <pageSetup scale="88" fitToHeight="0" orientation="portrait" verticalDpi="1200" r:id="rId1"/>
  <headerFooter>
    <oddFooter>&amp;CMailing: P.O. Box 326
Montreal, MO 65591
MFG: 147 Camdenton Bus. Prk. Dr.
Camdenton, MO 65020&amp;Rwww.fgtsolutions.com
Phone: 573-317-9620</oddFooter>
  </headerFooter>
  <rowBreaks count="2" manualBreakCount="2">
    <brk id="46" max="6" man="1"/>
    <brk id="9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Callanan</dc:creator>
  <cp:lastModifiedBy>FTS Group</cp:lastModifiedBy>
  <cp:lastPrinted>2021-01-07T15:51:20Z</cp:lastPrinted>
  <dcterms:created xsi:type="dcterms:W3CDTF">2019-12-04T16:58:14Z</dcterms:created>
  <dcterms:modified xsi:type="dcterms:W3CDTF">2021-09-22T15:17:13Z</dcterms:modified>
</cp:coreProperties>
</file>